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90" windowWidth="3225" windowHeight="1890" tabRatio="679"/>
  </bookViews>
  <sheets>
    <sheet name="ใบปะหน้าสรุปแผน" sheetId="11" r:id="rId1"/>
    <sheet name="Lab" sheetId="10" r:id="rId2"/>
  </sheets>
  <definedNames>
    <definedName name="_xlnm.Print_Titles" localSheetId="1">Lab!$5:$6</definedName>
  </definedNames>
  <calcPr calcId="145621"/>
</workbook>
</file>

<file path=xl/calcChain.xml><?xml version="1.0" encoding="utf-8"?>
<calcChain xmlns="http://schemas.openxmlformats.org/spreadsheetml/2006/main">
  <c r="X26" i="10" l="1"/>
  <c r="W26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10" i="10"/>
  <c r="W8" i="10"/>
  <c r="W9" i="10"/>
  <c r="W7" i="10"/>
  <c r="V26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10" i="10"/>
  <c r="V8" i="10"/>
  <c r="V9" i="10"/>
  <c r="V7" i="10"/>
  <c r="U26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10" i="10"/>
  <c r="U8" i="10"/>
  <c r="U9" i="10"/>
  <c r="U7" i="10"/>
  <c r="T26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10" i="10"/>
  <c r="T8" i="10"/>
  <c r="T9" i="10"/>
  <c r="T7" i="10"/>
  <c r="K11" i="10" l="1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10" i="10"/>
  <c r="K26" i="10" l="1"/>
  <c r="L26" i="10" l="1"/>
</calcChain>
</file>

<file path=xl/sharedStrings.xml><?xml version="1.0" encoding="utf-8"?>
<sst xmlns="http://schemas.openxmlformats.org/spreadsheetml/2006/main" count="100" uniqueCount="67">
  <si>
    <t>ลำดับที่</t>
  </si>
  <si>
    <t>ราคาต่อหน่วย
(บาท)</t>
  </si>
  <si>
    <t>มูลค่า(บาท)</t>
  </si>
  <si>
    <t>จำนวน (หน่วยนับ)</t>
  </si>
  <si>
    <t xml:space="preserve">ปี 2558
</t>
  </si>
  <si>
    <t xml:space="preserve">ปี 2559
</t>
  </si>
  <si>
    <t xml:space="preserve">งวดที่ 1 เดือน (ต.ค.- ธ.ค.59)     </t>
  </si>
  <si>
    <t xml:space="preserve">งวดที่ 2 เดือน 
(ม.ค.- มี.ค.60)   </t>
  </si>
  <si>
    <t>งวดที่ 3 เดือน 
(เม.ย.- มิ.ย.60)</t>
  </si>
  <si>
    <t>งวดที่ 4 เดือน 
(ก.ค.- ก.ย.60)</t>
  </si>
  <si>
    <t>แหล่งงบประมาณ : เงินบำรุง</t>
  </si>
  <si>
    <t>รวมทั้งสิ้น</t>
  </si>
  <si>
    <t>บาท</t>
  </si>
  <si>
    <t>จ้างเหมาตรวจวิเคราะห์ทางห้องปฏิบัติการ</t>
  </si>
  <si>
    <t>หน่วย</t>
  </si>
  <si>
    <t>อัตราการใช้ย้อนหลัง 3 ปี    (บาท)</t>
  </si>
  <si>
    <t>ยอดรวมจัดจ้างจริง</t>
  </si>
  <si>
    <t>ค่าเช่าเครื่องตรวจการแข็งตัวของเลือด</t>
  </si>
  <si>
    <t>จ้างเหมา Calibration Autopipette</t>
  </si>
  <si>
    <t>จ้างเหมา Calibration BSC class II</t>
  </si>
  <si>
    <t>จ้างเหมา Maintenance BCS class II</t>
  </si>
  <si>
    <t>จ้างเหมา Maintenance Urine reader</t>
  </si>
  <si>
    <t>จ้างเหมา Maintenance LIS chemistry</t>
  </si>
  <si>
    <t>จ้างเหมา Maintenance LIS Hemtology</t>
  </si>
  <si>
    <t>จ้างเหมา Maintenance LIS electrolyte</t>
  </si>
  <si>
    <t>จ้างเหมา Maintenance LIS link</t>
  </si>
  <si>
    <t>จ้างเหมา Maintenance Microscopy</t>
  </si>
  <si>
    <t>จ้างเหมา Calibration thermometer</t>
  </si>
  <si>
    <t>จ้างเหมา Calibration centrifuge</t>
  </si>
  <si>
    <t>ครั้ง</t>
  </si>
  <si>
    <t>เครื่อง</t>
  </si>
  <si>
    <t>ราคาอ้างอิง
ราคากลาง
ราคาจ้างหลังสุด (บาท)</t>
  </si>
  <si>
    <t>แผนปฏิบัติการจัดจ้าง ด้านวิทยาศาสตร์การแพทย์</t>
  </si>
  <si>
    <t>โรงพยาบาลพิชัย   จังหวัดอุตรดิตถ์ ประจำปีงบประมาณ 2561</t>
  </si>
  <si>
    <t xml:space="preserve">ปี 2560
</t>
  </si>
  <si>
    <t>ประมาณการใช้ใน ปี 61 (หน่วยนับ)</t>
  </si>
  <si>
    <t>ประมาณการจัดจ้างในปี 61 (หน่วยนับ)</t>
  </si>
  <si>
    <t>จ้างเหมา Maintenance LIS server</t>
  </si>
  <si>
    <t>จ้างเหมาสอบเทียบเครื่องมือ</t>
  </si>
  <si>
    <t>สมัคร EQA</t>
  </si>
  <si>
    <t>จ้างเหมาซ่อมแซมเครื่องมือ</t>
  </si>
  <si>
    <t>ประจำปีงบประมาณ 2561</t>
  </si>
  <si>
    <t>จำนวนรายการ</t>
  </si>
  <si>
    <t>งวดที่ 1 (ต.ค.-ธ.ค. 60)</t>
  </si>
  <si>
    <t>แผน</t>
  </si>
  <si>
    <t>งวดที่ 2 (ม.ค.-มี.ค. 61)</t>
  </si>
  <si>
    <t>งวดที่ 3 (เม.ย.-มิ.ย. 61)</t>
  </si>
  <si>
    <t>งวดที่ 4 (ก.ค.-ก.ย. 61)</t>
  </si>
  <si>
    <t>ลงชื่อ...................................................เจ้าหน้าที่พัสดุ</t>
  </si>
  <si>
    <t>ลงชื่อ.................................................ผู้เสนอแผน</t>
  </si>
  <si>
    <t>ลงชื่อ...........................................ผู้อนุมัติแผน</t>
  </si>
  <si>
    <t xml:space="preserve">          (นายภพบดี พรหมน้อย)</t>
  </si>
  <si>
    <t xml:space="preserve">         (นายทศนาถ อำพนนวรัตน์)</t>
  </si>
  <si>
    <t xml:space="preserve">     (.................................................)</t>
  </si>
  <si>
    <t>ตำแหน่ง นักเทคนิคการแพทย์ชำนาญการ</t>
  </si>
  <si>
    <t>ตำแหน่ง ผู้อำนวยการโรงพยาบาลพิชัย</t>
  </si>
  <si>
    <t>ตำแหน่ง.....................................................</t>
  </si>
  <si>
    <t>จัดจ้าง</t>
  </si>
  <si>
    <t>งวดการจัดจ้าง</t>
  </si>
  <si>
    <t>จัดจ้างจริง</t>
  </si>
  <si>
    <t>สรุปแผนการจัดจ้าง ด้านวิทยาศาสตร์การแพทย์</t>
  </si>
  <si>
    <t>หน่วยงาน โรงพยาบาลพิชัย จังหวัดอุตรดิตถ์</t>
  </si>
  <si>
    <t>รายการจัดจ้าง</t>
  </si>
  <si>
    <t>ส่งตรวจโรงพยาบาลอุตรดิตถ์</t>
  </si>
  <si>
    <t>จ้างเหมาสภากาชาดไทย</t>
  </si>
  <si>
    <t>‒</t>
  </si>
  <si>
    <t>ประมาณการจัดจ้างในปี 61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</si>
</sst>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8"/>
      <name val="Cordia New"/>
      <family val="2"/>
    </font>
    <font>
      <sz val="14"/>
      <name val="Angsana New"/>
      <family val="1"/>
    </font>
    <font>
      <b/>
      <sz val="18"/>
      <name val="Angsana New"/>
      <family val="1"/>
    </font>
    <font>
      <sz val="12"/>
      <name val="Angsana New"/>
      <family val="1"/>
    </font>
    <font>
      <b/>
      <sz val="12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</font>
    <font>
      <sz val="14"/>
      <name val="Cordia New"/>
      <family val="2"/>
    </font>
    <font>
      <b/>
      <sz val="11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sz val="18"/>
      <color theme="1"/>
      <name val="TH SarabunPSK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4" fillId="0" borderId="0"/>
    <xf numFmtId="0" fontId="15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6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wrapText="1"/>
    </xf>
    <xf numFmtId="49" fontId="6" fillId="0" borderId="0" xfId="0" applyNumberFormat="1" applyFont="1" applyFill="1"/>
    <xf numFmtId="0" fontId="6" fillId="0" borderId="0" xfId="0" applyFont="1" applyFill="1" applyAlignment="1">
      <alignment vertical="top"/>
    </xf>
    <xf numFmtId="49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12" fillId="0" borderId="4" xfId="0" applyFont="1" applyFill="1" applyBorder="1" applyAlignment="1">
      <alignment vertical="top"/>
    </xf>
    <xf numFmtId="0" fontId="12" fillId="0" borderId="0" xfId="0" applyFont="1" applyFill="1"/>
    <xf numFmtId="0" fontId="14" fillId="0" borderId="0" xfId="0" applyFont="1"/>
    <xf numFmtId="0" fontId="0" fillId="0" borderId="0" xfId="0" applyAlignment="1">
      <alignment wrapText="1"/>
    </xf>
    <xf numFmtId="0" fontId="12" fillId="0" borderId="1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right"/>
    </xf>
    <xf numFmtId="4" fontId="12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Alignment="1">
      <alignment horizontal="center"/>
    </xf>
    <xf numFmtId="4" fontId="12" fillId="0" borderId="0" xfId="0" applyNumberFormat="1" applyFont="1" applyFill="1"/>
    <xf numFmtId="0" fontId="17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horizontal="right" vertical="center"/>
    </xf>
    <xf numFmtId="4" fontId="7" fillId="0" borderId="0" xfId="0" applyNumberFormat="1" applyFont="1" applyFill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top"/>
    </xf>
    <xf numFmtId="4" fontId="12" fillId="0" borderId="1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12" fillId="0" borderId="4" xfId="0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1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top"/>
    </xf>
    <xf numFmtId="4" fontId="12" fillId="0" borderId="1" xfId="0" applyNumberFormat="1" applyFont="1" applyFill="1" applyBorder="1" applyAlignment="1">
      <alignment horizontal="right" vertical="top"/>
    </xf>
    <xf numFmtId="1" fontId="12" fillId="0" borderId="1" xfId="0" applyNumberFormat="1" applyFont="1" applyFill="1" applyBorder="1" applyAlignment="1">
      <alignment horizontal="center" vertical="top"/>
    </xf>
    <xf numFmtId="4" fontId="20" fillId="0" borderId="1" xfId="26" applyNumberFormat="1" applyFont="1" applyBorder="1"/>
    <xf numFmtId="0" fontId="20" fillId="0" borderId="0" xfId="26" applyFont="1" applyAlignment="1">
      <alignment horizontal="center"/>
    </xf>
    <xf numFmtId="0" fontId="20" fillId="0" borderId="8" xfId="26" applyFont="1" applyBorder="1" applyAlignment="1">
      <alignment horizontal="center"/>
    </xf>
    <xf numFmtId="0" fontId="20" fillId="0" borderId="8" xfId="26" applyFont="1" applyBorder="1"/>
    <xf numFmtId="0" fontId="20" fillId="0" borderId="5" xfId="26" applyFont="1" applyBorder="1" applyAlignment="1">
      <alignment horizontal="center"/>
    </xf>
    <xf numFmtId="0" fontId="20" fillId="0" borderId="5" xfId="26" applyFont="1" applyBorder="1"/>
    <xf numFmtId="0" fontId="20" fillId="0" borderId="1" xfId="26" applyFont="1" applyBorder="1" applyAlignment="1">
      <alignment horizontal="center"/>
    </xf>
    <xf numFmtId="0" fontId="18" fillId="0" borderId="0" xfId="26" applyFont="1" applyAlignment="1">
      <alignment horizontal="left"/>
    </xf>
    <xf numFmtId="4" fontId="21" fillId="0" borderId="1" xfId="0" applyNumberFormat="1" applyFont="1" applyFill="1" applyBorder="1" applyAlignment="1">
      <alignment horizontal="center" vertical="center"/>
    </xf>
    <xf numFmtId="0" fontId="18" fillId="0" borderId="0" xfId="26" applyFont="1" applyAlignment="1">
      <alignment horizontal="left"/>
    </xf>
    <xf numFmtId="0" fontId="20" fillId="0" borderId="1" xfId="26" applyFont="1" applyBorder="1" applyAlignment="1">
      <alignment horizontal="center"/>
    </xf>
    <xf numFmtId="0" fontId="20" fillId="0" borderId="0" xfId="26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left"/>
    </xf>
    <xf numFmtId="49" fontId="13" fillId="0" borderId="0" xfId="0" applyNumberFormat="1" applyFont="1" applyFill="1" applyAlignment="1">
      <alignment horizont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4" fontId="8" fillId="0" borderId="0" xfId="0" applyNumberFormat="1" applyFont="1" applyFill="1" applyAlignment="1">
      <alignment wrapText="1"/>
    </xf>
    <xf numFmtId="4" fontId="6" fillId="0" borderId="0" xfId="0" applyNumberFormat="1" applyFont="1" applyFill="1" applyAlignment="1">
      <alignment wrapText="1"/>
    </xf>
    <xf numFmtId="4" fontId="6" fillId="0" borderId="0" xfId="0" applyNumberFormat="1" applyFont="1" applyFill="1" applyAlignment="1">
      <alignment vertical="top"/>
    </xf>
    <xf numFmtId="4" fontId="0" fillId="0" borderId="0" xfId="0" applyNumberFormat="1"/>
  </cellXfs>
  <cellStyles count="34">
    <cellStyle name="Comma 2" xfId="17"/>
    <cellStyle name="Comma 2 2" xfId="5"/>
    <cellStyle name="Comma 2 3" xfId="31"/>
    <cellStyle name="Comma 3" xfId="23"/>
    <cellStyle name="Normal" xfId="0" builtinId="0"/>
    <cellStyle name="Normal 2" xfId="3"/>
    <cellStyle name="Normal 3" xfId="1"/>
    <cellStyle name="Normal 3 2" xfId="4"/>
    <cellStyle name="Normal 3 2 2" xfId="13"/>
    <cellStyle name="Normal 3 2 2 2" xfId="19"/>
    <cellStyle name="Normal 3 2 2 2 2" xfId="33"/>
    <cellStyle name="Normal 3 2 2 3" xfId="25"/>
    <cellStyle name="Normal 3 2 3" xfId="16"/>
    <cellStyle name="Normal 3 2 3 2" xfId="30"/>
    <cellStyle name="Normal 3 2 4" xfId="22"/>
    <cellStyle name="Normal 3 2 5" xfId="11"/>
    <cellStyle name="Normal 3 3" xfId="8"/>
    <cellStyle name="Normal 3 3 2" xfId="18"/>
    <cellStyle name="Normal 3 3 2 2" xfId="32"/>
    <cellStyle name="Normal 3 3 3" xfId="24"/>
    <cellStyle name="Normal 3 3 4" xfId="12"/>
    <cellStyle name="Normal 3 4" xfId="15"/>
    <cellStyle name="Normal 3 4 2" xfId="29"/>
    <cellStyle name="Normal 3 5" xfId="21"/>
    <cellStyle name="Normal 3 6" xfId="10"/>
    <cellStyle name="Normal 4" xfId="9"/>
    <cellStyle name="Normal 4 2" xfId="28"/>
    <cellStyle name="Normal 4 3" xfId="14"/>
    <cellStyle name="Normal 5" xfId="20"/>
    <cellStyle name="Normal 5 2" xfId="27"/>
    <cellStyle name="Normal 6" xfId="26"/>
    <cellStyle name="เครื่องหมายจุลภาค 2" xfId="7"/>
    <cellStyle name="ปกติ 2" xfId="6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workbookViewId="0">
      <selection activeCell="G6" sqref="G6"/>
    </sheetView>
  </sheetViews>
  <sheetFormatPr defaultRowHeight="21.75"/>
  <cols>
    <col min="2" max="2" width="25" customWidth="1"/>
    <col min="3" max="3" width="21.85546875" style="14" customWidth="1"/>
    <col min="4" max="4" width="43.28515625" customWidth="1"/>
    <col min="5" max="5" width="35.28515625" customWidth="1"/>
    <col min="6" max="6" width="18.140625" customWidth="1"/>
  </cols>
  <sheetData>
    <row r="1" spans="1:17" ht="27.75">
      <c r="A1" s="13"/>
      <c r="B1" s="58" t="s">
        <v>60</v>
      </c>
      <c r="C1" s="58"/>
      <c r="D1" s="58"/>
      <c r="E1" s="58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7.75">
      <c r="A2" s="13"/>
      <c r="B2" s="58" t="s">
        <v>61</v>
      </c>
      <c r="C2" s="58"/>
      <c r="D2" s="58"/>
      <c r="E2" s="58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7.75">
      <c r="A3" s="13"/>
      <c r="B3" s="58" t="s">
        <v>41</v>
      </c>
      <c r="C3" s="58"/>
      <c r="D3" s="58"/>
      <c r="E3" s="58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7.75">
      <c r="A4" s="13"/>
      <c r="B4" s="48"/>
      <c r="C4" s="48"/>
      <c r="D4" s="48"/>
      <c r="E4" s="48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27.75">
      <c r="A5" s="13"/>
      <c r="B5" s="49" t="s">
        <v>58</v>
      </c>
      <c r="C5" s="50"/>
      <c r="D5" s="57" t="s">
        <v>57</v>
      </c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7.75">
      <c r="A6" s="13"/>
      <c r="B6" s="51"/>
      <c r="C6" s="52"/>
      <c r="D6" s="53" t="s">
        <v>42</v>
      </c>
      <c r="E6" s="53" t="s">
        <v>12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7.75">
      <c r="A7" s="13"/>
      <c r="B7" s="49" t="s">
        <v>43</v>
      </c>
      <c r="C7" s="53" t="s">
        <v>44</v>
      </c>
      <c r="D7" s="53">
        <v>12</v>
      </c>
      <c r="E7" s="47">
        <v>910200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27.75">
      <c r="A8" s="13"/>
      <c r="B8" s="51"/>
      <c r="C8" s="53" t="s">
        <v>59</v>
      </c>
      <c r="D8" s="53"/>
      <c r="E8" s="47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27.75">
      <c r="A9" s="13"/>
      <c r="B9" s="49" t="s">
        <v>45</v>
      </c>
      <c r="C9" s="53" t="s">
        <v>44</v>
      </c>
      <c r="D9" s="53">
        <v>4</v>
      </c>
      <c r="E9" s="47">
        <v>573200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27.75">
      <c r="A10" s="13"/>
      <c r="B10" s="51"/>
      <c r="C10" s="53" t="s">
        <v>59</v>
      </c>
      <c r="D10" s="53"/>
      <c r="E10" s="47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7.75">
      <c r="A11" s="13"/>
      <c r="B11" s="49" t="s">
        <v>46</v>
      </c>
      <c r="C11" s="53" t="s">
        <v>44</v>
      </c>
      <c r="D11" s="53">
        <v>9</v>
      </c>
      <c r="E11" s="47">
        <v>769300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27.75">
      <c r="B12" s="51"/>
      <c r="C12" s="53" t="s">
        <v>59</v>
      </c>
      <c r="D12" s="53"/>
      <c r="E12" s="47"/>
    </row>
    <row r="13" spans="1:17" ht="27.75">
      <c r="B13" s="49" t="s">
        <v>47</v>
      </c>
      <c r="C13" s="53" t="s">
        <v>44</v>
      </c>
      <c r="D13" s="53">
        <v>4</v>
      </c>
      <c r="E13" s="47">
        <v>573200</v>
      </c>
    </row>
    <row r="14" spans="1:17" ht="27.75">
      <c r="B14" s="51"/>
      <c r="C14" s="53" t="s">
        <v>59</v>
      </c>
      <c r="D14" s="53"/>
      <c r="E14" s="47"/>
    </row>
    <row r="16" spans="1:17">
      <c r="B16" s="56" t="s">
        <v>48</v>
      </c>
      <c r="C16" s="56"/>
      <c r="D16" s="54" t="s">
        <v>49</v>
      </c>
      <c r="E16" s="54" t="s">
        <v>50</v>
      </c>
    </row>
    <row r="17" spans="2:5">
      <c r="B17" s="56" t="s">
        <v>51</v>
      </c>
      <c r="C17" s="56"/>
      <c r="D17" s="54" t="s">
        <v>52</v>
      </c>
      <c r="E17" s="54" t="s">
        <v>53</v>
      </c>
    </row>
    <row r="18" spans="2:5">
      <c r="B18" s="56" t="s">
        <v>54</v>
      </c>
      <c r="C18" s="56"/>
      <c r="D18" s="54" t="s">
        <v>55</v>
      </c>
      <c r="E18" s="54" t="s">
        <v>56</v>
      </c>
    </row>
    <row r="20" spans="2:5">
      <c r="E20" s="81"/>
    </row>
  </sheetData>
  <mergeCells count="7">
    <mergeCell ref="D5:E5"/>
    <mergeCell ref="B1:E1"/>
    <mergeCell ref="B2:E2"/>
    <mergeCell ref="B3:E3"/>
    <mergeCell ref="B16:C16"/>
    <mergeCell ref="B17:C17"/>
    <mergeCell ref="B18:C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opLeftCell="A5" zoomScaleNormal="100" zoomScaleSheetLayoutView="75" workbookViewId="0">
      <selection activeCell="X28" sqref="X28"/>
    </sheetView>
  </sheetViews>
  <sheetFormatPr defaultColWidth="9.140625" defaultRowHeight="21"/>
  <cols>
    <col min="1" max="1" width="5.140625" style="1" customWidth="1"/>
    <col min="2" max="2" width="32.28515625" style="1" customWidth="1"/>
    <col min="3" max="3" width="8.5703125" style="3" customWidth="1"/>
    <col min="4" max="4" width="10.7109375" style="21" customWidth="1"/>
    <col min="5" max="5" width="9.85546875" style="21" customWidth="1"/>
    <col min="6" max="6" width="9.5703125" style="21" customWidth="1"/>
    <col min="7" max="7" width="8.5703125" style="26" customWidth="1"/>
    <col min="8" max="8" width="8.5703125" style="16" customWidth="1"/>
    <col min="9" max="9" width="11.28515625" style="36" customWidth="1"/>
    <col min="10" max="10" width="10.42578125" style="33" customWidth="1"/>
    <col min="11" max="11" width="12.140625" style="19" customWidth="1"/>
    <col min="12" max="13" width="11" style="26" customWidth="1"/>
    <col min="14" max="15" width="10.85546875" style="26" customWidth="1"/>
    <col min="16" max="16" width="14" style="1" customWidth="1"/>
    <col min="17" max="17" width="13.42578125" style="1" customWidth="1"/>
    <col min="18" max="18" width="9.85546875" style="1" bestFit="1" customWidth="1"/>
    <col min="19" max="19" width="9.140625" style="1"/>
    <col min="20" max="22" width="9.140625" style="77"/>
    <col min="23" max="23" width="9.140625" style="77" customWidth="1"/>
    <col min="24" max="24" width="11" style="1" customWidth="1"/>
    <col min="25" max="16384" width="9.140625" style="1"/>
  </cols>
  <sheetData>
    <row r="1" spans="1:23" s="12" customFormat="1" ht="27.7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T1" s="27"/>
      <c r="U1" s="27"/>
      <c r="V1" s="27"/>
      <c r="W1" s="27"/>
    </row>
    <row r="2" spans="1:23" s="12" customFormat="1" ht="27.75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7"/>
      <c r="T2" s="27"/>
      <c r="U2" s="27"/>
      <c r="V2" s="27"/>
      <c r="W2" s="27"/>
    </row>
    <row r="3" spans="1:23" s="12" customFormat="1" ht="27.75">
      <c r="A3" s="61" t="s">
        <v>10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T3" s="27"/>
      <c r="U3" s="27"/>
      <c r="V3" s="27"/>
      <c r="W3" s="27"/>
    </row>
    <row r="4" spans="1:23" ht="14.25" customHeight="1">
      <c r="A4" s="5"/>
      <c r="B4" s="5"/>
      <c r="C4" s="5"/>
      <c r="D4" s="5"/>
      <c r="E4" s="5"/>
      <c r="F4" s="5"/>
      <c r="G4" s="22"/>
      <c r="H4" s="5"/>
      <c r="I4" s="34"/>
      <c r="J4" s="31"/>
      <c r="K4" s="17"/>
      <c r="L4" s="22"/>
      <c r="M4" s="22"/>
      <c r="N4" s="22"/>
      <c r="O4" s="22"/>
      <c r="P4" s="5"/>
    </row>
    <row r="5" spans="1:23" s="6" customFormat="1" ht="60" customHeight="1">
      <c r="A5" s="62" t="s">
        <v>0</v>
      </c>
      <c r="B5" s="62" t="s">
        <v>62</v>
      </c>
      <c r="C5" s="64" t="s">
        <v>14</v>
      </c>
      <c r="D5" s="72" t="s">
        <v>15</v>
      </c>
      <c r="E5" s="73"/>
      <c r="F5" s="74"/>
      <c r="G5" s="75" t="s">
        <v>35</v>
      </c>
      <c r="H5" s="68" t="s">
        <v>36</v>
      </c>
      <c r="I5" s="66" t="s">
        <v>31</v>
      </c>
      <c r="J5" s="66" t="s">
        <v>1</v>
      </c>
      <c r="K5" s="68" t="s">
        <v>66</v>
      </c>
      <c r="L5" s="23" t="s">
        <v>6</v>
      </c>
      <c r="M5" s="23" t="s">
        <v>7</v>
      </c>
      <c r="N5" s="23" t="s">
        <v>8</v>
      </c>
      <c r="O5" s="23" t="s">
        <v>9</v>
      </c>
      <c r="P5" s="70" t="s">
        <v>16</v>
      </c>
      <c r="Q5" s="71"/>
      <c r="T5" s="78"/>
      <c r="U5" s="78"/>
      <c r="V5" s="78"/>
      <c r="W5" s="78"/>
    </row>
    <row r="6" spans="1:23" s="2" customFormat="1" ht="21" customHeight="1">
      <c r="A6" s="63"/>
      <c r="B6" s="63"/>
      <c r="C6" s="65"/>
      <c r="D6" s="7" t="s">
        <v>4</v>
      </c>
      <c r="E6" s="7" t="s">
        <v>5</v>
      </c>
      <c r="F6" s="7" t="s">
        <v>34</v>
      </c>
      <c r="G6" s="76"/>
      <c r="H6" s="69"/>
      <c r="I6" s="67"/>
      <c r="J6" s="67"/>
      <c r="K6" s="69"/>
      <c r="L6" s="24" t="s">
        <v>12</v>
      </c>
      <c r="M6" s="24" t="s">
        <v>12</v>
      </c>
      <c r="N6" s="24" t="s">
        <v>12</v>
      </c>
      <c r="O6" s="24" t="s">
        <v>12</v>
      </c>
      <c r="P6" s="28" t="s">
        <v>3</v>
      </c>
      <c r="Q6" s="29" t="s">
        <v>2</v>
      </c>
      <c r="T6" s="79"/>
      <c r="U6" s="79"/>
      <c r="V6" s="79"/>
      <c r="W6" s="79"/>
    </row>
    <row r="7" spans="1:23" s="4" customFormat="1" ht="21.75">
      <c r="A7" s="30">
        <v>1</v>
      </c>
      <c r="B7" s="8" t="s">
        <v>13</v>
      </c>
      <c r="C7" s="15" t="s">
        <v>12</v>
      </c>
      <c r="D7" s="10">
        <v>450000</v>
      </c>
      <c r="E7" s="10">
        <v>570000</v>
      </c>
      <c r="F7" s="10">
        <v>869600</v>
      </c>
      <c r="G7" s="10">
        <v>300000</v>
      </c>
      <c r="H7" s="55" t="s">
        <v>65</v>
      </c>
      <c r="I7" s="35">
        <v>300000</v>
      </c>
      <c r="J7" s="55" t="s">
        <v>65</v>
      </c>
      <c r="K7" s="18">
        <v>300000</v>
      </c>
      <c r="L7" s="25">
        <v>75000</v>
      </c>
      <c r="M7" s="46">
        <v>75000</v>
      </c>
      <c r="N7" s="46">
        <v>75000</v>
      </c>
      <c r="O7" s="46">
        <v>75000</v>
      </c>
      <c r="P7" s="9"/>
      <c r="Q7" s="11"/>
      <c r="T7" s="80">
        <f>L7</f>
        <v>75000</v>
      </c>
      <c r="U7" s="80">
        <f>M7</f>
        <v>75000</v>
      </c>
      <c r="V7" s="80">
        <f>N7</f>
        <v>75000</v>
      </c>
      <c r="W7" s="80">
        <f>O7</f>
        <v>75000</v>
      </c>
    </row>
    <row r="8" spans="1:23" s="37" customFormat="1" ht="21.75">
      <c r="A8" s="30">
        <v>2</v>
      </c>
      <c r="B8" s="8" t="s">
        <v>63</v>
      </c>
      <c r="C8" s="44" t="s">
        <v>12</v>
      </c>
      <c r="D8" s="39">
        <v>1095840</v>
      </c>
      <c r="E8" s="39">
        <v>1158760</v>
      </c>
      <c r="F8" s="39">
        <v>1245700</v>
      </c>
      <c r="G8" s="39">
        <v>1200000</v>
      </c>
      <c r="H8" s="55" t="s">
        <v>65</v>
      </c>
      <c r="I8" s="35">
        <v>1200000</v>
      </c>
      <c r="J8" s="55" t="s">
        <v>65</v>
      </c>
      <c r="K8" s="45">
        <v>1200000</v>
      </c>
      <c r="L8" s="46">
        <v>300000</v>
      </c>
      <c r="M8" s="46">
        <v>300000</v>
      </c>
      <c r="N8" s="46">
        <v>300000</v>
      </c>
      <c r="O8" s="46">
        <v>300000</v>
      </c>
      <c r="P8" s="38"/>
      <c r="Q8" s="40"/>
      <c r="T8" s="80">
        <f t="shared" ref="T8:T9" si="0">L8</f>
        <v>300000</v>
      </c>
      <c r="U8" s="80">
        <f t="shared" ref="U8:U9" si="1">M8</f>
        <v>300000</v>
      </c>
      <c r="V8" s="80">
        <f t="shared" ref="V8:V9" si="2">N8</f>
        <v>300000</v>
      </c>
      <c r="W8" s="80">
        <f t="shared" ref="W8:W9" si="3">O8</f>
        <v>300000</v>
      </c>
    </row>
    <row r="9" spans="1:23" s="37" customFormat="1" ht="21.75">
      <c r="A9" s="30">
        <v>3</v>
      </c>
      <c r="B9" s="8" t="s">
        <v>64</v>
      </c>
      <c r="C9" s="44"/>
      <c r="D9" s="39">
        <v>124870</v>
      </c>
      <c r="E9" s="39">
        <v>115890</v>
      </c>
      <c r="F9" s="39">
        <v>122540</v>
      </c>
      <c r="G9" s="39">
        <v>120000</v>
      </c>
      <c r="H9" s="55" t="s">
        <v>65</v>
      </c>
      <c r="I9" s="35">
        <v>120000</v>
      </c>
      <c r="J9" s="55" t="s">
        <v>65</v>
      </c>
      <c r="K9" s="45">
        <v>120000</v>
      </c>
      <c r="L9" s="46">
        <v>30000</v>
      </c>
      <c r="M9" s="46">
        <v>30000</v>
      </c>
      <c r="N9" s="46">
        <v>30000</v>
      </c>
      <c r="O9" s="46">
        <v>30000</v>
      </c>
      <c r="P9" s="38"/>
      <c r="Q9" s="40"/>
      <c r="T9" s="80">
        <f t="shared" si="0"/>
        <v>30000</v>
      </c>
      <c r="U9" s="80">
        <f t="shared" si="1"/>
        <v>30000</v>
      </c>
      <c r="V9" s="80">
        <f t="shared" si="2"/>
        <v>30000</v>
      </c>
      <c r="W9" s="80">
        <f t="shared" si="3"/>
        <v>30000</v>
      </c>
    </row>
    <row r="10" spans="1:23" s="4" customFormat="1" ht="21.75">
      <c r="A10" s="30">
        <v>2</v>
      </c>
      <c r="B10" s="8" t="s">
        <v>17</v>
      </c>
      <c r="C10" s="15" t="s">
        <v>30</v>
      </c>
      <c r="D10" s="10">
        <v>0</v>
      </c>
      <c r="E10" s="10">
        <v>0</v>
      </c>
      <c r="F10" s="10">
        <v>460800</v>
      </c>
      <c r="G10" s="10">
        <v>12</v>
      </c>
      <c r="H10" s="10">
        <v>12</v>
      </c>
      <c r="I10" s="35">
        <v>38400</v>
      </c>
      <c r="J10" s="32">
        <v>38400</v>
      </c>
      <c r="K10" s="18">
        <f>J10*H10</f>
        <v>460800</v>
      </c>
      <c r="L10" s="25">
        <v>3</v>
      </c>
      <c r="M10" s="25">
        <v>3</v>
      </c>
      <c r="N10" s="25">
        <v>3</v>
      </c>
      <c r="O10" s="25">
        <v>3</v>
      </c>
      <c r="P10" s="9"/>
      <c r="Q10" s="11"/>
      <c r="T10" s="80">
        <f>L10*J10</f>
        <v>115200</v>
      </c>
      <c r="U10" s="80">
        <f>M10*J10</f>
        <v>115200</v>
      </c>
      <c r="V10" s="80">
        <f>N10*J10</f>
        <v>115200</v>
      </c>
      <c r="W10" s="80">
        <f>O10*J10</f>
        <v>115200</v>
      </c>
    </row>
    <row r="11" spans="1:23" s="37" customFormat="1" ht="21.75">
      <c r="A11" s="30">
        <v>3</v>
      </c>
      <c r="B11" s="43" t="s">
        <v>18</v>
      </c>
      <c r="C11" s="41" t="s">
        <v>29</v>
      </c>
      <c r="D11" s="39">
        <v>10</v>
      </c>
      <c r="E11" s="39">
        <v>12</v>
      </c>
      <c r="F11" s="39">
        <v>15</v>
      </c>
      <c r="G11" s="39">
        <v>15</v>
      </c>
      <c r="H11" s="39">
        <v>15</v>
      </c>
      <c r="I11" s="35">
        <v>700</v>
      </c>
      <c r="J11" s="35">
        <v>700</v>
      </c>
      <c r="K11" s="45">
        <f t="shared" ref="K11:K24" si="4">J11*H11</f>
        <v>10500</v>
      </c>
      <c r="L11" s="42">
        <v>0</v>
      </c>
      <c r="M11" s="42">
        <v>0</v>
      </c>
      <c r="N11" s="42">
        <v>15</v>
      </c>
      <c r="O11" s="42">
        <v>0</v>
      </c>
      <c r="P11" s="38"/>
      <c r="Q11" s="40"/>
      <c r="T11" s="80">
        <f t="shared" ref="T11:T25" si="5">L11*J11</f>
        <v>0</v>
      </c>
      <c r="U11" s="80">
        <f t="shared" ref="U11:U25" si="6">M11*J11</f>
        <v>0</v>
      </c>
      <c r="V11" s="80">
        <f t="shared" ref="V11:V25" si="7">N11*J11</f>
        <v>10500</v>
      </c>
      <c r="W11" s="80">
        <f t="shared" ref="W11:W25" si="8">O11*J11</f>
        <v>0</v>
      </c>
    </row>
    <row r="12" spans="1:23" s="37" customFormat="1" ht="21.75">
      <c r="A12" s="30">
        <v>4</v>
      </c>
      <c r="B12" s="43" t="s">
        <v>19</v>
      </c>
      <c r="C12" s="44" t="s">
        <v>29</v>
      </c>
      <c r="D12" s="39">
        <v>1</v>
      </c>
      <c r="E12" s="39">
        <v>1</v>
      </c>
      <c r="F12" s="39">
        <v>1</v>
      </c>
      <c r="G12" s="39">
        <v>1</v>
      </c>
      <c r="H12" s="39">
        <v>1</v>
      </c>
      <c r="I12" s="35">
        <v>5000</v>
      </c>
      <c r="J12" s="35">
        <v>5000</v>
      </c>
      <c r="K12" s="45">
        <f t="shared" si="4"/>
        <v>5000</v>
      </c>
      <c r="L12" s="42">
        <v>0</v>
      </c>
      <c r="M12" s="42">
        <v>0</v>
      </c>
      <c r="N12" s="42">
        <v>1</v>
      </c>
      <c r="O12" s="42">
        <v>0</v>
      </c>
      <c r="P12" s="38"/>
      <c r="Q12" s="40"/>
      <c r="T12" s="80">
        <f t="shared" si="5"/>
        <v>0</v>
      </c>
      <c r="U12" s="80">
        <f t="shared" si="6"/>
        <v>0</v>
      </c>
      <c r="V12" s="80">
        <f t="shared" si="7"/>
        <v>5000</v>
      </c>
      <c r="W12" s="80">
        <f t="shared" si="8"/>
        <v>0</v>
      </c>
    </row>
    <row r="13" spans="1:23" s="37" customFormat="1" ht="21.75">
      <c r="A13" s="30">
        <v>5</v>
      </c>
      <c r="B13" s="43" t="s">
        <v>20</v>
      </c>
      <c r="C13" s="44" t="s">
        <v>29</v>
      </c>
      <c r="D13" s="39">
        <v>1</v>
      </c>
      <c r="E13" s="39">
        <v>1</v>
      </c>
      <c r="F13" s="39">
        <v>0</v>
      </c>
      <c r="G13" s="39">
        <v>1</v>
      </c>
      <c r="H13" s="39">
        <v>1</v>
      </c>
      <c r="I13" s="35">
        <v>15000</v>
      </c>
      <c r="J13" s="35">
        <v>15000</v>
      </c>
      <c r="K13" s="45">
        <f t="shared" si="4"/>
        <v>15000</v>
      </c>
      <c r="L13" s="42">
        <v>1</v>
      </c>
      <c r="M13" s="42">
        <v>0</v>
      </c>
      <c r="N13" s="42">
        <v>0</v>
      </c>
      <c r="O13" s="42">
        <v>0</v>
      </c>
      <c r="P13" s="38"/>
      <c r="Q13" s="40"/>
      <c r="T13" s="80">
        <f t="shared" si="5"/>
        <v>15000</v>
      </c>
      <c r="U13" s="80">
        <f t="shared" si="6"/>
        <v>0</v>
      </c>
      <c r="V13" s="80">
        <f t="shared" si="7"/>
        <v>0</v>
      </c>
      <c r="W13" s="80">
        <f t="shared" si="8"/>
        <v>0</v>
      </c>
    </row>
    <row r="14" spans="1:23" s="37" customFormat="1" ht="21.75">
      <c r="A14" s="30">
        <v>6</v>
      </c>
      <c r="B14" s="43" t="s">
        <v>21</v>
      </c>
      <c r="C14" s="44" t="s">
        <v>29</v>
      </c>
      <c r="D14" s="39">
        <v>1</v>
      </c>
      <c r="E14" s="39">
        <v>1</v>
      </c>
      <c r="F14" s="39">
        <v>1</v>
      </c>
      <c r="G14" s="39">
        <v>1</v>
      </c>
      <c r="H14" s="39">
        <v>1</v>
      </c>
      <c r="I14" s="35">
        <v>13000</v>
      </c>
      <c r="J14" s="35">
        <v>13000</v>
      </c>
      <c r="K14" s="45">
        <f t="shared" si="4"/>
        <v>13000</v>
      </c>
      <c r="L14" s="42">
        <v>1</v>
      </c>
      <c r="M14" s="42">
        <v>0</v>
      </c>
      <c r="N14" s="42">
        <v>0</v>
      </c>
      <c r="O14" s="42">
        <v>0</v>
      </c>
      <c r="P14" s="38"/>
      <c r="Q14" s="40"/>
      <c r="T14" s="80">
        <f t="shared" si="5"/>
        <v>13000</v>
      </c>
      <c r="U14" s="80">
        <f t="shared" si="6"/>
        <v>0</v>
      </c>
      <c r="V14" s="80">
        <f t="shared" si="7"/>
        <v>0</v>
      </c>
      <c r="W14" s="80">
        <f t="shared" si="8"/>
        <v>0</v>
      </c>
    </row>
    <row r="15" spans="1:23" s="37" customFormat="1" ht="21.75">
      <c r="A15" s="30">
        <v>7</v>
      </c>
      <c r="B15" s="43" t="s">
        <v>22</v>
      </c>
      <c r="C15" s="44" t="s">
        <v>29</v>
      </c>
      <c r="D15" s="39">
        <v>2</v>
      </c>
      <c r="E15" s="39">
        <v>2</v>
      </c>
      <c r="F15" s="39">
        <v>2</v>
      </c>
      <c r="G15" s="39">
        <v>2</v>
      </c>
      <c r="H15" s="39">
        <v>2</v>
      </c>
      <c r="I15" s="35">
        <v>60000</v>
      </c>
      <c r="J15" s="35">
        <v>60000</v>
      </c>
      <c r="K15" s="45">
        <f t="shared" si="4"/>
        <v>120000</v>
      </c>
      <c r="L15" s="42">
        <v>2</v>
      </c>
      <c r="M15" s="42">
        <v>0</v>
      </c>
      <c r="N15" s="42">
        <v>0</v>
      </c>
      <c r="O15" s="42">
        <v>0</v>
      </c>
      <c r="P15" s="38"/>
      <c r="Q15" s="40"/>
      <c r="T15" s="80">
        <f t="shared" si="5"/>
        <v>120000</v>
      </c>
      <c r="U15" s="80">
        <f t="shared" si="6"/>
        <v>0</v>
      </c>
      <c r="V15" s="80">
        <f t="shared" si="7"/>
        <v>0</v>
      </c>
      <c r="W15" s="80">
        <f t="shared" si="8"/>
        <v>0</v>
      </c>
    </row>
    <row r="16" spans="1:23" s="37" customFormat="1" ht="21.75">
      <c r="A16" s="30">
        <v>8</v>
      </c>
      <c r="B16" s="43" t="s">
        <v>23</v>
      </c>
      <c r="C16" s="44" t="s">
        <v>29</v>
      </c>
      <c r="D16" s="39">
        <v>2</v>
      </c>
      <c r="E16" s="39">
        <v>2</v>
      </c>
      <c r="F16" s="39">
        <v>2</v>
      </c>
      <c r="G16" s="39">
        <v>2</v>
      </c>
      <c r="H16" s="39">
        <v>2</v>
      </c>
      <c r="I16" s="35">
        <v>30000</v>
      </c>
      <c r="J16" s="35">
        <v>30000</v>
      </c>
      <c r="K16" s="45">
        <f t="shared" si="4"/>
        <v>60000</v>
      </c>
      <c r="L16" s="42">
        <v>2</v>
      </c>
      <c r="M16" s="42">
        <v>0</v>
      </c>
      <c r="N16" s="42">
        <v>0</v>
      </c>
      <c r="O16" s="42">
        <v>0</v>
      </c>
      <c r="P16" s="38"/>
      <c r="Q16" s="40"/>
      <c r="T16" s="80">
        <f t="shared" si="5"/>
        <v>60000</v>
      </c>
      <c r="U16" s="80">
        <f t="shared" si="6"/>
        <v>0</v>
      </c>
      <c r="V16" s="80">
        <f t="shared" si="7"/>
        <v>0</v>
      </c>
      <c r="W16" s="80">
        <f t="shared" si="8"/>
        <v>0</v>
      </c>
    </row>
    <row r="17" spans="1:24" s="37" customFormat="1" ht="21.75">
      <c r="A17" s="30">
        <v>9</v>
      </c>
      <c r="B17" s="43" t="s">
        <v>24</v>
      </c>
      <c r="C17" s="44" t="s">
        <v>29</v>
      </c>
      <c r="D17" s="39">
        <v>2</v>
      </c>
      <c r="E17" s="39">
        <v>2</v>
      </c>
      <c r="F17" s="39">
        <v>2</v>
      </c>
      <c r="G17" s="39">
        <v>2</v>
      </c>
      <c r="H17" s="39">
        <v>2</v>
      </c>
      <c r="I17" s="35">
        <v>30000</v>
      </c>
      <c r="J17" s="35">
        <v>30000</v>
      </c>
      <c r="K17" s="45">
        <f t="shared" si="4"/>
        <v>60000</v>
      </c>
      <c r="L17" s="42">
        <v>2</v>
      </c>
      <c r="M17" s="42">
        <v>0</v>
      </c>
      <c r="N17" s="42">
        <v>0</v>
      </c>
      <c r="O17" s="42">
        <v>0</v>
      </c>
      <c r="P17" s="38"/>
      <c r="Q17" s="40"/>
      <c r="T17" s="80">
        <f t="shared" si="5"/>
        <v>60000</v>
      </c>
      <c r="U17" s="80">
        <f t="shared" si="6"/>
        <v>0</v>
      </c>
      <c r="V17" s="80">
        <f t="shared" si="7"/>
        <v>0</v>
      </c>
      <c r="W17" s="80">
        <f t="shared" si="8"/>
        <v>0</v>
      </c>
    </row>
    <row r="18" spans="1:24" s="37" customFormat="1" ht="21.75">
      <c r="A18" s="30">
        <v>10</v>
      </c>
      <c r="B18" s="43" t="s">
        <v>25</v>
      </c>
      <c r="C18" s="44" t="s">
        <v>29</v>
      </c>
      <c r="D18" s="39">
        <v>1</v>
      </c>
      <c r="E18" s="39">
        <v>1</v>
      </c>
      <c r="F18" s="39">
        <v>1</v>
      </c>
      <c r="G18" s="39">
        <v>1</v>
      </c>
      <c r="H18" s="39">
        <v>1</v>
      </c>
      <c r="I18" s="35">
        <v>25000</v>
      </c>
      <c r="J18" s="35">
        <v>25000</v>
      </c>
      <c r="K18" s="45">
        <f t="shared" si="4"/>
        <v>25000</v>
      </c>
      <c r="L18" s="42">
        <v>1</v>
      </c>
      <c r="M18" s="42">
        <v>0</v>
      </c>
      <c r="N18" s="42">
        <v>0</v>
      </c>
      <c r="O18" s="42">
        <v>0</v>
      </c>
      <c r="P18" s="38"/>
      <c r="Q18" s="40"/>
      <c r="T18" s="80">
        <f t="shared" si="5"/>
        <v>25000</v>
      </c>
      <c r="U18" s="80">
        <f t="shared" si="6"/>
        <v>0</v>
      </c>
      <c r="V18" s="80">
        <f t="shared" si="7"/>
        <v>0</v>
      </c>
      <c r="W18" s="80">
        <f t="shared" si="8"/>
        <v>0</v>
      </c>
    </row>
    <row r="19" spans="1:24" s="37" customFormat="1" ht="21.75">
      <c r="A19" s="30">
        <v>11</v>
      </c>
      <c r="B19" s="43" t="s">
        <v>26</v>
      </c>
      <c r="C19" s="44" t="s">
        <v>29</v>
      </c>
      <c r="D19" s="39">
        <v>2</v>
      </c>
      <c r="E19" s="39">
        <v>2</v>
      </c>
      <c r="F19" s="39">
        <v>2</v>
      </c>
      <c r="G19" s="39">
        <v>2</v>
      </c>
      <c r="H19" s="39">
        <v>2</v>
      </c>
      <c r="I19" s="35">
        <v>4500</v>
      </c>
      <c r="J19" s="35">
        <v>4500</v>
      </c>
      <c r="K19" s="45">
        <f t="shared" si="4"/>
        <v>9000</v>
      </c>
      <c r="L19" s="42">
        <v>2</v>
      </c>
      <c r="M19" s="42">
        <v>0</v>
      </c>
      <c r="N19" s="42">
        <v>0</v>
      </c>
      <c r="O19" s="42">
        <v>0</v>
      </c>
      <c r="P19" s="38"/>
      <c r="Q19" s="40"/>
      <c r="T19" s="80">
        <f t="shared" si="5"/>
        <v>9000</v>
      </c>
      <c r="U19" s="80">
        <f t="shared" si="6"/>
        <v>0</v>
      </c>
      <c r="V19" s="80">
        <f t="shared" si="7"/>
        <v>0</v>
      </c>
      <c r="W19" s="80">
        <f t="shared" si="8"/>
        <v>0</v>
      </c>
    </row>
    <row r="20" spans="1:24" s="37" customFormat="1" ht="21.75">
      <c r="A20" s="30">
        <v>12</v>
      </c>
      <c r="B20" s="43" t="s">
        <v>27</v>
      </c>
      <c r="C20" s="44" t="s">
        <v>29</v>
      </c>
      <c r="D20" s="39">
        <v>6</v>
      </c>
      <c r="E20" s="39">
        <v>8</v>
      </c>
      <c r="F20" s="39">
        <v>8</v>
      </c>
      <c r="G20" s="39">
        <v>8</v>
      </c>
      <c r="H20" s="39">
        <v>8</v>
      </c>
      <c r="I20" s="35">
        <v>1200</v>
      </c>
      <c r="J20" s="35">
        <v>1200</v>
      </c>
      <c r="K20" s="45">
        <f t="shared" si="4"/>
        <v>9600</v>
      </c>
      <c r="L20" s="42">
        <v>0</v>
      </c>
      <c r="M20" s="42">
        <v>0</v>
      </c>
      <c r="N20" s="42">
        <v>8</v>
      </c>
      <c r="O20" s="42">
        <v>0</v>
      </c>
      <c r="P20" s="38"/>
      <c r="Q20" s="40"/>
      <c r="T20" s="80">
        <f t="shared" si="5"/>
        <v>0</v>
      </c>
      <c r="U20" s="80">
        <f t="shared" si="6"/>
        <v>0</v>
      </c>
      <c r="V20" s="80">
        <f t="shared" si="7"/>
        <v>9600</v>
      </c>
      <c r="W20" s="80">
        <f t="shared" si="8"/>
        <v>0</v>
      </c>
    </row>
    <row r="21" spans="1:24" s="37" customFormat="1" ht="21.75">
      <c r="A21" s="30">
        <v>13</v>
      </c>
      <c r="B21" s="43" t="s">
        <v>28</v>
      </c>
      <c r="C21" s="44" t="s">
        <v>29</v>
      </c>
      <c r="D21" s="39">
        <v>5</v>
      </c>
      <c r="E21" s="39">
        <v>6</v>
      </c>
      <c r="F21" s="39">
        <v>6</v>
      </c>
      <c r="G21" s="39">
        <v>6</v>
      </c>
      <c r="H21" s="39">
        <v>6</v>
      </c>
      <c r="I21" s="35">
        <v>3500</v>
      </c>
      <c r="J21" s="35">
        <v>3500</v>
      </c>
      <c r="K21" s="45">
        <f t="shared" si="4"/>
        <v>21000</v>
      </c>
      <c r="L21" s="46">
        <v>0</v>
      </c>
      <c r="M21" s="46">
        <v>0</v>
      </c>
      <c r="N21" s="46">
        <v>6</v>
      </c>
      <c r="O21" s="46">
        <v>0</v>
      </c>
      <c r="P21" s="38"/>
      <c r="Q21" s="40"/>
      <c r="T21" s="80">
        <f t="shared" si="5"/>
        <v>0</v>
      </c>
      <c r="U21" s="80">
        <f t="shared" si="6"/>
        <v>0</v>
      </c>
      <c r="V21" s="80">
        <f t="shared" si="7"/>
        <v>21000</v>
      </c>
      <c r="W21" s="80">
        <f t="shared" si="8"/>
        <v>0</v>
      </c>
    </row>
    <row r="22" spans="1:24" s="37" customFormat="1" ht="21.75">
      <c r="A22" s="30">
        <v>14</v>
      </c>
      <c r="B22" s="43" t="s">
        <v>37</v>
      </c>
      <c r="C22" s="44" t="s">
        <v>29</v>
      </c>
      <c r="D22" s="39">
        <v>0</v>
      </c>
      <c r="E22" s="39">
        <v>0</v>
      </c>
      <c r="F22" s="39">
        <v>0</v>
      </c>
      <c r="G22" s="39">
        <v>4</v>
      </c>
      <c r="H22" s="39">
        <v>4</v>
      </c>
      <c r="I22" s="35">
        <v>28000</v>
      </c>
      <c r="J22" s="35">
        <v>28000</v>
      </c>
      <c r="K22" s="45">
        <f t="shared" si="4"/>
        <v>112000</v>
      </c>
      <c r="L22" s="46">
        <v>1</v>
      </c>
      <c r="M22" s="46">
        <v>1</v>
      </c>
      <c r="N22" s="46">
        <v>1</v>
      </c>
      <c r="O22" s="46">
        <v>1</v>
      </c>
      <c r="P22" s="38"/>
      <c r="Q22" s="40"/>
      <c r="T22" s="80">
        <f t="shared" si="5"/>
        <v>28000</v>
      </c>
      <c r="U22" s="80">
        <f t="shared" si="6"/>
        <v>28000</v>
      </c>
      <c r="V22" s="80">
        <f t="shared" si="7"/>
        <v>28000</v>
      </c>
      <c r="W22" s="80">
        <f t="shared" si="8"/>
        <v>28000</v>
      </c>
    </row>
    <row r="23" spans="1:24" s="37" customFormat="1" ht="21.75">
      <c r="A23" s="30">
        <v>15</v>
      </c>
      <c r="B23" s="8" t="s">
        <v>38</v>
      </c>
      <c r="C23" s="44" t="s">
        <v>29</v>
      </c>
      <c r="D23" s="39">
        <v>0</v>
      </c>
      <c r="E23" s="39">
        <v>0</v>
      </c>
      <c r="F23" s="39">
        <v>0</v>
      </c>
      <c r="G23" s="39">
        <v>1</v>
      </c>
      <c r="H23" s="39">
        <v>1</v>
      </c>
      <c r="I23" s="35">
        <v>150000</v>
      </c>
      <c r="J23" s="32">
        <v>150000</v>
      </c>
      <c r="K23" s="45">
        <f t="shared" si="4"/>
        <v>150000</v>
      </c>
      <c r="L23" s="46">
        <v>0</v>
      </c>
      <c r="M23" s="46">
        <v>0</v>
      </c>
      <c r="N23" s="46">
        <v>1</v>
      </c>
      <c r="O23" s="46">
        <v>0</v>
      </c>
      <c r="P23" s="38"/>
      <c r="Q23" s="40"/>
      <c r="T23" s="80">
        <f t="shared" si="5"/>
        <v>0</v>
      </c>
      <c r="U23" s="80">
        <f t="shared" si="6"/>
        <v>0</v>
      </c>
      <c r="V23" s="80">
        <f t="shared" si="7"/>
        <v>150000</v>
      </c>
      <c r="W23" s="80">
        <f t="shared" si="8"/>
        <v>0</v>
      </c>
    </row>
    <row r="24" spans="1:24" s="37" customFormat="1" ht="21.75">
      <c r="A24" s="30">
        <v>16</v>
      </c>
      <c r="B24" s="43" t="s">
        <v>39</v>
      </c>
      <c r="C24" s="44" t="s">
        <v>12</v>
      </c>
      <c r="D24" s="39">
        <v>1</v>
      </c>
      <c r="E24" s="39">
        <v>1</v>
      </c>
      <c r="F24" s="39">
        <v>1</v>
      </c>
      <c r="G24" s="39">
        <v>1</v>
      </c>
      <c r="H24" s="39">
        <v>1</v>
      </c>
      <c r="I24" s="35">
        <v>35000</v>
      </c>
      <c r="J24" s="35">
        <v>35000</v>
      </c>
      <c r="K24" s="45">
        <f t="shared" si="4"/>
        <v>35000</v>
      </c>
      <c r="L24" s="46">
        <v>1</v>
      </c>
      <c r="M24" s="46">
        <v>0</v>
      </c>
      <c r="N24" s="46">
        <v>0</v>
      </c>
      <c r="O24" s="46">
        <v>0</v>
      </c>
      <c r="P24" s="38"/>
      <c r="Q24" s="40"/>
      <c r="T24" s="80">
        <f t="shared" si="5"/>
        <v>35000</v>
      </c>
      <c r="U24" s="80">
        <f t="shared" si="6"/>
        <v>0</v>
      </c>
      <c r="V24" s="80">
        <f t="shared" si="7"/>
        <v>0</v>
      </c>
      <c r="W24" s="80">
        <f t="shared" si="8"/>
        <v>0</v>
      </c>
    </row>
    <row r="25" spans="1:24" s="4" customFormat="1" ht="21.75">
      <c r="A25" s="30">
        <v>17</v>
      </c>
      <c r="B25" s="43" t="s">
        <v>40</v>
      </c>
      <c r="C25" s="44" t="s">
        <v>12</v>
      </c>
      <c r="D25" s="10">
        <v>0</v>
      </c>
      <c r="E25" s="10">
        <v>0</v>
      </c>
      <c r="F25" s="10">
        <v>0</v>
      </c>
      <c r="G25" s="10">
        <v>100000</v>
      </c>
      <c r="H25" s="55" t="s">
        <v>65</v>
      </c>
      <c r="I25" s="35">
        <v>100000</v>
      </c>
      <c r="J25" s="55" t="s">
        <v>65</v>
      </c>
      <c r="K25" s="45">
        <v>100000</v>
      </c>
      <c r="L25" s="25">
        <v>25000</v>
      </c>
      <c r="M25" s="25">
        <v>25000</v>
      </c>
      <c r="N25" s="25">
        <v>25000</v>
      </c>
      <c r="O25" s="25">
        <v>25000</v>
      </c>
      <c r="P25" s="9"/>
      <c r="Q25" s="11"/>
      <c r="T25" s="80">
        <v>25000</v>
      </c>
      <c r="U25" s="80">
        <v>25000</v>
      </c>
      <c r="V25" s="80">
        <v>25000</v>
      </c>
      <c r="W25" s="80">
        <v>25000</v>
      </c>
    </row>
    <row r="26" spans="1:24" ht="21.75">
      <c r="A26" s="59" t="s">
        <v>11</v>
      </c>
      <c r="B26" s="59"/>
      <c r="C26" s="59"/>
      <c r="D26" s="59"/>
      <c r="E26" s="59"/>
      <c r="F26" s="59"/>
      <c r="G26" s="59"/>
      <c r="H26" s="59"/>
      <c r="I26" s="59"/>
      <c r="J26" s="59"/>
      <c r="K26" s="20">
        <f>SUM(K7:K25)</f>
        <v>2825900</v>
      </c>
      <c r="L26" s="60" t="str">
        <f>"("&amp;BAHTTEXT(K26)&amp;")"</f>
        <v>(สองล้านแปดแสนสองหมื่นห้าพันเก้าร้อยบาทถ้วน)</v>
      </c>
      <c r="M26" s="60"/>
      <c r="N26" s="60"/>
      <c r="O26" s="60"/>
      <c r="P26" s="60"/>
      <c r="Q26" s="60"/>
      <c r="T26" s="77">
        <f>SUM(T7:T25)</f>
        <v>910200</v>
      </c>
      <c r="U26" s="77">
        <f>SUM(U7:U25)</f>
        <v>573200</v>
      </c>
      <c r="V26" s="77">
        <f>SUM(V7:V25)</f>
        <v>769300</v>
      </c>
      <c r="W26" s="77">
        <f>SUM(W7:W25)</f>
        <v>573200</v>
      </c>
      <c r="X26" s="77">
        <f>SUM(T26:W26)</f>
        <v>2825900</v>
      </c>
    </row>
  </sheetData>
  <sortState ref="B7:R151">
    <sortCondition ref="B7"/>
  </sortState>
  <mergeCells count="15">
    <mergeCell ref="A26:J26"/>
    <mergeCell ref="L26:Q26"/>
    <mergeCell ref="A1:P1"/>
    <mergeCell ref="A2:P2"/>
    <mergeCell ref="A3:P3"/>
    <mergeCell ref="A5:A6"/>
    <mergeCell ref="B5:B6"/>
    <mergeCell ref="C5:C6"/>
    <mergeCell ref="J5:J6"/>
    <mergeCell ref="K5:K6"/>
    <mergeCell ref="P5:Q5"/>
    <mergeCell ref="D5:F5"/>
    <mergeCell ref="G5:G6"/>
    <mergeCell ref="H5:H6"/>
    <mergeCell ref="I5:I6"/>
  </mergeCells>
  <phoneticPr fontId="5" type="noConversion"/>
  <printOptions horizontalCentered="1"/>
  <pageMargins left="0.70866141732283472" right="0.70866141732283472" top="0.39370078740157483" bottom="1.9685039370078741" header="0.31496062992125984" footer="0.98425196850393704"/>
  <pageSetup paperSize="9" scale="73" fitToHeight="0" orientation="landscape" r:id="rId1"/>
  <headerFooter alignWithMargins="0">
    <oddFooter>&amp;L&amp;"TH SarabunPSK,ธรรมดา"    (นายภพบดี  พรหมน้อย)
นักเทคนิคการแพทย์ชำนาญการ&amp;C(นายทศนาถ อำพนนวรัตน์)
ผู้อำนวยการโรงพยาบาลพิชัย&amp;Rลงชื่อ.....................................ผู้อนุมัติ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ใบปะหน้าสรุปแผน</vt:lpstr>
      <vt:lpstr>Lab</vt:lpstr>
      <vt:lpstr>Lab!Print_Titles</vt:lpstr>
    </vt:vector>
  </TitlesOfParts>
  <Company>PDC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Pharmacy</dc:creator>
  <cp:lastModifiedBy>เฒ่าทารก จิวแปะทง</cp:lastModifiedBy>
  <cp:lastPrinted>2017-08-27T18:06:10Z</cp:lastPrinted>
  <dcterms:created xsi:type="dcterms:W3CDTF">2003-11-14T02:35:34Z</dcterms:created>
  <dcterms:modified xsi:type="dcterms:W3CDTF">2017-12-06T06:59:58Z</dcterms:modified>
</cp:coreProperties>
</file>